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4355" windowHeight="62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31" i="1" l="1"/>
  <c r="B30" i="1"/>
  <c r="B29" i="1"/>
  <c r="B28" i="1"/>
  <c r="B27" i="1"/>
  <c r="B26" i="1"/>
  <c r="B25" i="1"/>
  <c r="B24" i="1"/>
  <c r="B23" i="1"/>
  <c r="B17" i="1"/>
  <c r="K11" i="1"/>
  <c r="K5" i="1"/>
  <c r="K4" i="1"/>
  <c r="B16" i="1"/>
  <c r="B18" i="1" s="1"/>
  <c r="E16" i="1" l="1"/>
  <c r="E18" i="1" s="1"/>
  <c r="G18" i="1" s="1"/>
  <c r="B32" i="1"/>
  <c r="E17" i="1"/>
  <c r="G17" i="1" s="1"/>
  <c r="G16" i="1" l="1"/>
</calcChain>
</file>

<file path=xl/sharedStrings.xml><?xml version="1.0" encoding="utf-8"?>
<sst xmlns="http://schemas.openxmlformats.org/spreadsheetml/2006/main" count="62" uniqueCount="53">
  <si>
    <t>OTV</t>
  </si>
  <si>
    <t>ST</t>
  </si>
  <si>
    <t>pozn.</t>
  </si>
  <si>
    <t>místnost</t>
  </si>
  <si>
    <t xml:space="preserve">pozn. </t>
  </si>
  <si>
    <t>šatna</t>
  </si>
  <si>
    <t>VMTV</t>
  </si>
  <si>
    <t>zástupce VMTV</t>
  </si>
  <si>
    <t xml:space="preserve">denní místnost </t>
  </si>
  <si>
    <t xml:space="preserve">dílna OTV </t>
  </si>
  <si>
    <t xml:space="preserve">Sklad </t>
  </si>
  <si>
    <t>sklad PHM, hořlavin</t>
  </si>
  <si>
    <t>kuchyň</t>
  </si>
  <si>
    <t>Sociální zařízení</t>
  </si>
  <si>
    <t xml:space="preserve">Technická místnost </t>
  </si>
  <si>
    <t xml:space="preserve">sklad materiálu </t>
  </si>
  <si>
    <t xml:space="preserve">dílna </t>
  </si>
  <si>
    <t xml:space="preserve">šatna </t>
  </si>
  <si>
    <t xml:space="preserve">sprchy + umývárna </t>
  </si>
  <si>
    <t>Sprchy + umývárna</t>
  </si>
  <si>
    <t xml:space="preserve">pohotovostní místnost </t>
  </si>
  <si>
    <t>kancelář pro VMS +AST</t>
  </si>
  <si>
    <t>2x</t>
  </si>
  <si>
    <t>Společná</t>
  </si>
  <si>
    <t>sociální zařízení</t>
  </si>
  <si>
    <t xml:space="preserve">sklad mechanizace </t>
  </si>
  <si>
    <t xml:space="preserve">sklad </t>
  </si>
  <si>
    <t>CELKEM</t>
  </si>
  <si>
    <t>Celková výměra</t>
  </si>
  <si>
    <t>Nutné v přízemí</t>
  </si>
  <si>
    <t xml:space="preserve">Stávající prostory </t>
  </si>
  <si>
    <t>kancelář ST</t>
  </si>
  <si>
    <t xml:space="preserve">Kancelář SEE </t>
  </si>
  <si>
    <t xml:space="preserve">Kancelář SBBH </t>
  </si>
  <si>
    <t xml:space="preserve">Kancelář neobsazená </t>
  </si>
  <si>
    <t>Garáž ST</t>
  </si>
  <si>
    <t xml:space="preserve">Garáž SEE </t>
  </si>
  <si>
    <t>kancelář VMS + AST</t>
  </si>
  <si>
    <t>kancelář VMTV</t>
  </si>
  <si>
    <t>kancelář VMTV zástupce</t>
  </si>
  <si>
    <t>kancelář,archiv</t>
  </si>
  <si>
    <t>kancelář archiv</t>
  </si>
  <si>
    <t xml:space="preserve">CELKEM (započtení stávajících) </t>
  </si>
  <si>
    <t>výměr[m2]</t>
  </si>
  <si>
    <t xml:space="preserve">BUDOVA OTV + ST(Libeň + Masarykovo) </t>
  </si>
  <si>
    <t>Legenda</t>
  </si>
  <si>
    <t xml:space="preserve">NUTNÉ UMISTĚNÍ V PŘÍZEMÍ </t>
  </si>
  <si>
    <t xml:space="preserve">MOŽNOST VYUŽITÍ STÁVAJÍCÍCH PROSTOR </t>
  </si>
  <si>
    <t>CELKOVÁ VÝMĚRA</t>
  </si>
  <si>
    <t>UŠETŘENÁ VÝMĚRA</t>
  </si>
  <si>
    <t>ČERVENĚ ODHAD (sociální, tech. místnost..)</t>
  </si>
  <si>
    <t>výměr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</si>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</sst>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5" xfId="0" applyBorder="1"/>
    <xf numFmtId="0" fontId="0" fillId="4" borderId="1" xfId="0" applyFill="1" applyBorder="1"/>
    <xf numFmtId="0" fontId="0" fillId="2" borderId="5" xfId="0" applyFill="1" applyBorder="1"/>
    <xf numFmtId="0" fontId="0" fillId="2" borderId="6" xfId="0" applyFill="1" applyBorder="1"/>
    <xf numFmtId="0" fontId="0" fillId="3" borderId="1" xfId="0" applyFill="1" applyBorder="1"/>
    <xf numFmtId="0" fontId="0" fillId="5" borderId="1" xfId="0" applyFill="1" applyBorder="1"/>
    <xf numFmtId="0" fontId="0" fillId="5" borderId="0" xfId="0" applyFill="1"/>
    <xf numFmtId="0" fontId="0" fillId="2" borderId="4" xfId="0" applyFill="1" applyBorder="1"/>
    <xf numFmtId="0" fontId="0" fillId="6" borderId="7" xfId="0" applyFill="1" applyBorder="1"/>
    <xf numFmtId="0" fontId="0" fillId="3" borderId="10" xfId="0" applyFill="1" applyBorder="1"/>
    <xf numFmtId="0" fontId="0" fillId="3" borderId="2" xfId="0" applyFill="1" applyBorder="1"/>
    <xf numFmtId="0" fontId="0" fillId="0" borderId="2" xfId="0" applyBorder="1"/>
    <xf numFmtId="0" fontId="0" fillId="3" borderId="11" xfId="0" applyFill="1" applyBorder="1"/>
    <xf numFmtId="0" fontId="0" fillId="6" borderId="12" xfId="0" applyFill="1" applyBorder="1"/>
    <xf numFmtId="0" fontId="0" fillId="6" borderId="13" xfId="0" applyFill="1" applyBorder="1"/>
    <xf numFmtId="0" fontId="0" fillId="3" borderId="3" xfId="0" applyFill="1" applyBorder="1"/>
    <xf numFmtId="0" fontId="0" fillId="4" borderId="0" xfId="0" applyFill="1"/>
    <xf numFmtId="0" fontId="0" fillId="0" borderId="14" xfId="0" applyBorder="1"/>
    <xf numFmtId="0" fontId="2" fillId="0" borderId="3" xfId="0" applyFont="1" applyBorder="1"/>
    <xf numFmtId="0" fontId="2" fillId="0" borderId="1" xfId="0" applyFont="1" applyBorder="1"/>
    <xf numFmtId="0" fontId="0" fillId="0" borderId="14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/>
    <xf numFmtId="0" fontId="0" fillId="0" borderId="2" xfId="0" applyFill="1" applyBorder="1"/>
    <xf numFmtId="0" fontId="2" fillId="0" borderId="17" xfId="0" applyFont="1" applyBorder="1"/>
    <xf numFmtId="0" fontId="0" fillId="3" borderId="18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7" borderId="17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zoomScaleNormal="100" workbookViewId="0">
      <selection activeCell="G25" sqref="G25"/>
    </sheetView>
  </sheetViews>
  <sheetFormatPr defaultRowHeight="15" x14ac:dyDescent="0.25"/>
  <cols>
    <col min="1" max="1" width="29.140625" customWidth="1"/>
    <col min="2" max="2" width="11.5703125" customWidth="1"/>
    <col min="4" max="4" width="38.85546875" customWidth="1"/>
    <col min="5" max="5" width="11.7109375" customWidth="1"/>
    <col min="7" max="7" width="15.85546875" customWidth="1"/>
  </cols>
  <sheetData>
    <row r="1" spans="1:11" ht="15.75" thickBot="1" x14ac:dyDescent="0.3">
      <c r="A1" s="24" t="s">
        <v>44</v>
      </c>
      <c r="B1" s="25"/>
      <c r="C1" s="25"/>
      <c r="D1" s="25"/>
      <c r="E1" s="25"/>
      <c r="F1" s="25"/>
      <c r="G1" s="26"/>
    </row>
    <row r="2" spans="1:11" x14ac:dyDescent="0.25">
      <c r="A2" s="23" t="s">
        <v>0</v>
      </c>
      <c r="B2" s="23"/>
      <c r="C2" s="23"/>
      <c r="D2" s="23" t="s">
        <v>1</v>
      </c>
      <c r="E2" s="23"/>
      <c r="F2" s="23"/>
      <c r="G2" s="20"/>
    </row>
    <row r="3" spans="1:11" x14ac:dyDescent="0.25">
      <c r="A3" s="1" t="s">
        <v>3</v>
      </c>
      <c r="B3" s="1" t="s">
        <v>43</v>
      </c>
      <c r="C3" s="1" t="s">
        <v>2</v>
      </c>
      <c r="D3" s="1" t="s">
        <v>3</v>
      </c>
      <c r="E3" s="1" t="s">
        <v>43</v>
      </c>
      <c r="F3" s="1" t="s">
        <v>4</v>
      </c>
      <c r="G3" s="1" t="s">
        <v>28</v>
      </c>
    </row>
    <row r="4" spans="1:11" x14ac:dyDescent="0.25">
      <c r="A4" s="1" t="s">
        <v>5</v>
      </c>
      <c r="B4" s="1">
        <v>40</v>
      </c>
      <c r="C4" s="1"/>
      <c r="D4" s="7" t="s">
        <v>25</v>
      </c>
      <c r="E4" s="1">
        <v>15</v>
      </c>
      <c r="F4" s="4" t="s">
        <v>22</v>
      </c>
      <c r="G4" s="1">
        <v>30</v>
      </c>
      <c r="K4">
        <f>E4*2</f>
        <v>30</v>
      </c>
    </row>
    <row r="5" spans="1:11" x14ac:dyDescent="0.25">
      <c r="A5" s="8" t="s">
        <v>6</v>
      </c>
      <c r="B5" s="8">
        <v>15</v>
      </c>
      <c r="C5" s="1"/>
      <c r="D5" s="7" t="s">
        <v>15</v>
      </c>
      <c r="E5" s="1">
        <v>45</v>
      </c>
      <c r="F5" s="4" t="s">
        <v>22</v>
      </c>
      <c r="G5" s="1">
        <v>90</v>
      </c>
      <c r="K5">
        <f>E5*2</f>
        <v>90</v>
      </c>
    </row>
    <row r="6" spans="1:11" x14ac:dyDescent="0.25">
      <c r="A6" s="8" t="s">
        <v>7</v>
      </c>
      <c r="B6" s="8">
        <v>15</v>
      </c>
      <c r="C6" s="1"/>
      <c r="D6" s="7" t="s">
        <v>16</v>
      </c>
      <c r="E6" s="1">
        <v>80</v>
      </c>
      <c r="F6" s="4"/>
      <c r="G6" s="1"/>
    </row>
    <row r="7" spans="1:11" x14ac:dyDescent="0.25">
      <c r="A7" s="8" t="s">
        <v>41</v>
      </c>
      <c r="B7" s="8">
        <v>10</v>
      </c>
      <c r="C7" s="1"/>
      <c r="D7" s="1" t="s">
        <v>17</v>
      </c>
      <c r="E7" s="1">
        <v>50</v>
      </c>
      <c r="F7" s="4"/>
      <c r="G7" s="1"/>
    </row>
    <row r="8" spans="1:11" x14ac:dyDescent="0.25">
      <c r="A8" s="1" t="s">
        <v>8</v>
      </c>
      <c r="B8" s="1">
        <v>40</v>
      </c>
      <c r="C8" s="1"/>
      <c r="D8" s="1" t="s">
        <v>18</v>
      </c>
      <c r="E8" s="1">
        <v>25</v>
      </c>
      <c r="F8" s="4"/>
      <c r="G8" s="1"/>
    </row>
    <row r="9" spans="1:11" x14ac:dyDescent="0.25">
      <c r="A9" s="7" t="s">
        <v>9</v>
      </c>
      <c r="B9" s="1">
        <v>50</v>
      </c>
      <c r="C9" s="1"/>
      <c r="D9" s="1" t="s">
        <v>8</v>
      </c>
      <c r="E9" s="1">
        <v>60</v>
      </c>
      <c r="F9" s="4"/>
      <c r="G9" s="1"/>
    </row>
    <row r="10" spans="1:11" x14ac:dyDescent="0.25">
      <c r="A10" s="7" t="s">
        <v>26</v>
      </c>
      <c r="B10" s="1">
        <v>30</v>
      </c>
      <c r="C10" s="1"/>
      <c r="D10" s="1" t="s">
        <v>20</v>
      </c>
      <c r="E10" s="1">
        <v>40</v>
      </c>
      <c r="F10" s="4"/>
      <c r="G10" s="1"/>
    </row>
    <row r="11" spans="1:11" x14ac:dyDescent="0.25">
      <c r="A11" s="7" t="s">
        <v>11</v>
      </c>
      <c r="B11" s="1">
        <v>15</v>
      </c>
      <c r="C11" s="1"/>
      <c r="D11" s="8" t="s">
        <v>21</v>
      </c>
      <c r="E11" s="8">
        <v>20</v>
      </c>
      <c r="F11" s="4" t="s">
        <v>22</v>
      </c>
      <c r="G11" s="1">
        <v>40</v>
      </c>
      <c r="K11">
        <f>E11*2</f>
        <v>40</v>
      </c>
    </row>
    <row r="12" spans="1:11" x14ac:dyDescent="0.25">
      <c r="A12" s="1" t="s">
        <v>12</v>
      </c>
      <c r="B12" s="1">
        <v>15</v>
      </c>
      <c r="C12" s="1"/>
      <c r="D12" s="1" t="s">
        <v>12</v>
      </c>
      <c r="E12" s="1">
        <v>15</v>
      </c>
      <c r="F12" s="1"/>
      <c r="G12" s="1"/>
    </row>
    <row r="13" spans="1:11" x14ac:dyDescent="0.25">
      <c r="A13" s="1" t="s">
        <v>19</v>
      </c>
      <c r="B13" s="1">
        <v>25</v>
      </c>
      <c r="C13" s="1"/>
      <c r="D13" s="7" t="s">
        <v>11</v>
      </c>
      <c r="E13" s="1">
        <v>20</v>
      </c>
      <c r="F13" s="1"/>
      <c r="G13" s="1"/>
    </row>
    <row r="14" spans="1:11" x14ac:dyDescent="0.25">
      <c r="A14" s="1" t="s">
        <v>13</v>
      </c>
      <c r="B14" s="22">
        <v>20</v>
      </c>
      <c r="C14" s="1"/>
      <c r="D14" s="1" t="s">
        <v>24</v>
      </c>
      <c r="E14" s="22">
        <v>20</v>
      </c>
      <c r="F14" s="1"/>
      <c r="G14" s="1"/>
    </row>
    <row r="15" spans="1:11" ht="15.75" thickBot="1" x14ac:dyDescent="0.3">
      <c r="A15" s="18" t="s">
        <v>14</v>
      </c>
      <c r="B15" s="21">
        <v>30</v>
      </c>
      <c r="C15" s="2" t="s">
        <v>23</v>
      </c>
      <c r="D15" s="2"/>
      <c r="E15" s="2"/>
      <c r="F15" s="2"/>
      <c r="G15" s="2"/>
    </row>
    <row r="16" spans="1:11" ht="15.75" thickBot="1" x14ac:dyDescent="0.3">
      <c r="A16" s="10" t="s">
        <v>27</v>
      </c>
      <c r="B16" s="5">
        <f>SUM(B4:B15)</f>
        <v>305</v>
      </c>
      <c r="C16" s="3"/>
      <c r="D16" s="3"/>
      <c r="E16" s="5">
        <f>SUM(K4:K5,E6:E10,K11,E12:E15)</f>
        <v>470</v>
      </c>
      <c r="F16" s="3"/>
      <c r="G16" s="6">
        <f>SUM(B16,E16)</f>
        <v>775</v>
      </c>
    </row>
    <row r="17" spans="1:7" ht="16.5" thickTop="1" thickBot="1" x14ac:dyDescent="0.3">
      <c r="A17" s="12" t="s">
        <v>29</v>
      </c>
      <c r="B17" s="13">
        <f>SUM(B9,B10,B11,B15)</f>
        <v>125</v>
      </c>
      <c r="C17" s="14"/>
      <c r="D17" s="14"/>
      <c r="E17" s="13">
        <f>SUM(K4:K5,E6,E13)</f>
        <v>220</v>
      </c>
      <c r="F17" s="14"/>
      <c r="G17" s="15">
        <f>SUM(B17,E17)</f>
        <v>345</v>
      </c>
    </row>
    <row r="18" spans="1:7" ht="15.75" thickBot="1" x14ac:dyDescent="0.3">
      <c r="A18" s="11" t="s">
        <v>42</v>
      </c>
      <c r="B18" s="16">
        <f>B16-B5-B6-B7</f>
        <v>265</v>
      </c>
      <c r="C18" s="16"/>
      <c r="D18" s="16"/>
      <c r="E18" s="16">
        <f>E16-K11</f>
        <v>430</v>
      </c>
      <c r="F18" s="16"/>
      <c r="G18" s="17">
        <f>B18+E18</f>
        <v>695</v>
      </c>
    </row>
    <row r="19" spans="1:7" ht="15.75" thickBot="1" x14ac:dyDescent="0.3"/>
    <row r="20" spans="1:7" ht="15.75" thickBot="1" x14ac:dyDescent="0.3">
      <c r="D20" s="34" t="s">
        <v>45</v>
      </c>
    </row>
    <row r="21" spans="1:7" x14ac:dyDescent="0.25">
      <c r="D21" s="29" t="s">
        <v>50</v>
      </c>
    </row>
    <row r="22" spans="1:7" x14ac:dyDescent="0.25">
      <c r="A22" s="27" t="s">
        <v>30</v>
      </c>
      <c r="B22" s="27" t="s">
        <v>51</v>
      </c>
      <c r="D22" s="30" t="s">
        <v>46</v>
      </c>
    </row>
    <row r="23" spans="1:7" ht="15.75" thickBot="1" x14ac:dyDescent="0.3">
      <c r="A23" s="1" t="s">
        <v>35</v>
      </c>
      <c r="B23" s="1">
        <f>8*6.25</f>
        <v>50</v>
      </c>
      <c r="D23" s="31" t="s">
        <v>47</v>
      </c>
    </row>
    <row r="24" spans="1:7" ht="15.75" thickBot="1" x14ac:dyDescent="0.3">
      <c r="A24" s="1" t="s">
        <v>36</v>
      </c>
      <c r="B24" s="1">
        <f>8*12.5</f>
        <v>100</v>
      </c>
      <c r="D24" s="32" t="s">
        <v>48</v>
      </c>
    </row>
    <row r="25" spans="1:7" ht="16.5" thickTop="1" thickBot="1" x14ac:dyDescent="0.3">
      <c r="A25" s="1" t="s">
        <v>10</v>
      </c>
      <c r="B25" s="1">
        <f>8*5.5</f>
        <v>44</v>
      </c>
      <c r="D25" s="33" t="s">
        <v>49</v>
      </c>
    </row>
    <row r="26" spans="1:7" x14ac:dyDescent="0.25">
      <c r="A26" s="1" t="s">
        <v>12</v>
      </c>
      <c r="B26" s="1">
        <f>3.3*5.2</f>
        <v>17.16</v>
      </c>
    </row>
    <row r="27" spans="1:7" x14ac:dyDescent="0.25">
      <c r="A27" s="1" t="s">
        <v>31</v>
      </c>
      <c r="B27" s="1">
        <f>8*6.1</f>
        <v>48.8</v>
      </c>
      <c r="D27" s="9" t="s">
        <v>37</v>
      </c>
    </row>
    <row r="28" spans="1:7" x14ac:dyDescent="0.25">
      <c r="A28" s="1" t="s">
        <v>32</v>
      </c>
      <c r="B28" s="1">
        <f>3.3*5.2</f>
        <v>17.16</v>
      </c>
    </row>
    <row r="29" spans="1:7" x14ac:dyDescent="0.25">
      <c r="A29" s="1" t="s">
        <v>33</v>
      </c>
      <c r="B29" s="1">
        <f>3.3*4.2</f>
        <v>13.86</v>
      </c>
      <c r="D29" s="9" t="s">
        <v>40</v>
      </c>
    </row>
    <row r="30" spans="1:7" x14ac:dyDescent="0.25">
      <c r="A30" s="1" t="s">
        <v>34</v>
      </c>
      <c r="B30" s="1">
        <f>3.3*4.2</f>
        <v>13.86</v>
      </c>
      <c r="D30" s="9" t="s">
        <v>38</v>
      </c>
    </row>
    <row r="31" spans="1:7" x14ac:dyDescent="0.25">
      <c r="A31" s="1" t="s">
        <v>34</v>
      </c>
      <c r="B31" s="1">
        <f>3.3*4.2</f>
        <v>13.86</v>
      </c>
      <c r="D31" s="9" t="s">
        <v>39</v>
      </c>
    </row>
    <row r="32" spans="1:7" x14ac:dyDescent="0.25">
      <c r="A32" s="28" t="s">
        <v>52</v>
      </c>
      <c r="B32">
        <f>SUM(B23:B31)</f>
        <v>318.70000000000005</v>
      </c>
    </row>
    <row r="33" spans="4:4" x14ac:dyDescent="0.25">
      <c r="D33" s="19"/>
    </row>
  </sheetData>
  <mergeCells count="3">
    <mergeCell ref="A2:C2"/>
    <mergeCell ref="D2:F2"/>
    <mergeCell ref="A1:G1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Tesárek Radek, Ing.</dc:creator>
  <cp:lastModifiedBy>Tesárek Radek, Ing.</cp:lastModifiedBy>
  <cp:lastPrinted>2018-07-30T06:46:59Z</cp:lastPrinted>
  <dcterms:created xsi:type="dcterms:W3CDTF">2018-07-27T05:12:08Z</dcterms:created>
  <dcterms:modified xsi:type="dcterms:W3CDTF">2018-07-30T06:47:04Z</dcterms:modified>
</cp:coreProperties>
</file>